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ZQ\Documents\xwechat_files\wxid_ai4qew7v4gxe22_7b81\msg\file\2026-10\"/>
    </mc:Choice>
  </mc:AlternateContent>
  <bookViews>
    <workbookView windowHeight="17775"/>
  </bookViews>
  <sheets>
    <sheet name="专家咨询费发放" sheetId="2" r:id="rId1"/>
    <sheet name="专家咨询签到表" sheetId="4" r:id="rId2"/>
    <sheet name="授课费发放" sheetId="7" r:id="rId3"/>
    <sheet name="普通临时劳务费发放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<sst xmlns="http://schemas.openxmlformats.org/spreadsheetml/2006/main" count="144" uniqueCount="66">
  <si>
    <t>劳务费发放表（代扣代缴计算表）</t>
  </si>
  <si>
    <t>适用：财政部 税务总局公告2026年第28号｜增值税减按1%（至2027.12.31）｜城建税=增值税×7%×50%=3.5%｜月销售额≤10万元免征教育费附加及地方教育附加（财税〔2016〕12号）｜按次不含税≥1000元全额代扣增值税</t>
  </si>
  <si>
    <t>参数
(蓝色可改)</t>
  </si>
  <si>
    <t>增值税征收率</t>
  </si>
  <si>
    <t>城建税率(市区)</t>
  </si>
  <si>
    <t>城建税减半</t>
  </si>
  <si>
    <t>按次起征点(不含税/元)</t>
  </si>
  <si>
    <t>教育费附加(≤10万免征)</t>
  </si>
  <si>
    <t>地方教育附加(≤10万免征)</t>
  </si>
  <si>
    <t>合肥综合性国家科学中心人工智能研究院专家咨询费发放明细表</t>
  </si>
  <si>
    <t>发放事由</t>
  </si>
  <si>
    <t>人员姓名</t>
  </si>
  <si>
    <t>身份证号</t>
  </si>
  <si>
    <t>单位</t>
  </si>
  <si>
    <t>职称</t>
  </si>
  <si>
    <t>联系方式</t>
  </si>
  <si>
    <t>账号</t>
  </si>
  <si>
    <t>开户行</t>
  </si>
  <si>
    <t>应发金额</t>
  </si>
  <si>
    <t>不含税
销售额</t>
  </si>
  <si>
    <t>达起征点
(≥1000)</t>
  </si>
  <si>
    <t>代扣增值税
(1%)</t>
  </si>
  <si>
    <t>代扣城建税
(3.5%)</t>
  </si>
  <si>
    <t>代扣教育费附加
(免征)</t>
  </si>
  <si>
    <t>代扣地方教育附加
(免征)</t>
  </si>
  <si>
    <t>附加税费
合计</t>
  </si>
  <si>
    <t>个税计税
收入</t>
  </si>
  <si>
    <t>减除费用
(800/20%)</t>
  </si>
  <si>
    <t>应纳税
所得额</t>
  </si>
  <si>
    <t>代扣个人所得税</t>
  </si>
  <si>
    <t>实发金额</t>
  </si>
  <si>
    <t>咨询时间及内容</t>
  </si>
  <si>
    <t>咨询标准</t>
  </si>
  <si>
    <t>合计</t>
  </si>
  <si>
    <t>承诺书：本人已阅读人工智能研究院关于劳务费的相关规定并知悉，承诺本次劳务费发放的相关信息均合法、合理、合规、真实，已经做好相关工作记录备案，保证不存在虚报、冒领行为。由此产生的一切责任、风险（包含用工意外、劳务纠纷），均由本人承担并妥善处理。</t>
  </si>
  <si>
    <t>项目负责人（审批人）：</t>
  </si>
  <si>
    <t>制表时间：</t>
  </si>
  <si>
    <t>填表说明：</t>
  </si>
  <si>
    <r>
      <rPr>
        <sz val="9"/>
        <color rgb="FF404040"/>
        <rFont val="微软雅黑"/>
        <charset val="134"/>
      </rPr>
      <t>1.白色列（姓名/身份证号等）由经办人填写；</t>
    </r>
    <r>
      <rPr>
        <sz val="9"/>
        <color rgb="FFFF0000"/>
        <rFont val="微软雅黑"/>
        <charset val="134"/>
      </rPr>
      <t>蓝色列为自动计算，请勿手工修改。</t>
    </r>
  </si>
  <si>
    <t>2. 应发金额=合同价税合计（含税）。不含税销售额=应发÷(1+1%)；按次不含税≥1000元的全额代扣增值税，不足1000元增值税为0但仍须申报；同日多次支付同一自然人应合并计算。</t>
  </si>
  <si>
    <t>3. 城建税=增值税×7%×50%=3.5%（市区，减半至2027.12.31）；教育费附加3%、地方教育附加2%，因月销售额≤10万元按财税〔2016〕12号免征，本表按0列示。</t>
  </si>
  <si>
    <t>4. 个税：计税收入=不含增值税收入（增值税不缴时为应发全额）；减除费用≤4000减800、&gt;4000减20%；应纳税所得额=计税收入−附加税费−减除费用；三级累进20%(≤2万)/30%(2万-5万，速算扣除2000)/40%(&gt;5万，速算扣除7000)。</t>
  </si>
  <si>
    <t>5. 实发金额=应发金额−增值税−附加税费合计−个人所得税。</t>
  </si>
  <si>
    <t>6.如果确定了实发金额，可通过单变量求解工具倒推出各项税费及应发金额。Excel具体操作方法如下：1、选择“数据-模拟分析-单变量求解”。2、目标单元格选择T列，如T9，录入目标值，可变单元格选择H列，如H9。3、点击“确定”</t>
  </si>
  <si>
    <t>合肥综合性国家科学中心人工智能研究院专家（人员）签到表</t>
  </si>
  <si>
    <t>职称/职务</t>
  </si>
  <si>
    <t>银行账号</t>
  </si>
  <si>
    <t>手机号码</t>
  </si>
  <si>
    <t>形式</t>
  </si>
  <si>
    <t>签到</t>
  </si>
  <si>
    <t>**银行**市**支行</t>
  </si>
  <si>
    <t>制表人：</t>
  </si>
  <si>
    <t>时间：</t>
  </si>
  <si>
    <t>合肥综合性国家科学中心人工智能研究院授课费发放明细表</t>
  </si>
  <si>
    <t>2020暑期 AI核心课程师资研修班教师授课费</t>
  </si>
  <si>
    <t>课程</t>
  </si>
  <si>
    <t>线下课时</t>
  </si>
  <si>
    <t>线上课时</t>
  </si>
  <si>
    <t>承诺书：本人已阅读人工智能研究院关于授课费的相关规定并知悉，承诺本次授课费发放的相关信息均合法、合理、合规、真实，已经做好相关工作记录备案，保证不存在虚报、冒领行为。由此产生的一切责任、风险（包含用工意外、劳务纠纷），均由本人承担并妥善处理。</t>
  </si>
  <si>
    <t>科研项目临时聘用人员劳务费发放明细表</t>
  </si>
  <si>
    <r>
      <rPr>
        <sz val="16"/>
        <rFont val="仿宋"/>
        <charset val="134"/>
      </rPr>
      <t xml:space="preserve">                                                       </t>
    </r>
    <r>
      <rPr>
        <u/>
        <sz val="16"/>
        <rFont val="仿宋"/>
        <charset val="134"/>
      </rPr>
      <t xml:space="preserve">     </t>
    </r>
    <r>
      <rPr>
        <sz val="16"/>
        <rFont val="仿宋"/>
        <charset val="134"/>
      </rPr>
      <t>年</t>
    </r>
    <r>
      <rPr>
        <u/>
        <sz val="16"/>
        <rFont val="仿宋"/>
        <charset val="134"/>
      </rPr>
      <t xml:space="preserve">  </t>
    </r>
    <r>
      <rPr>
        <sz val="16"/>
        <rFont val="仿宋"/>
        <charset val="134"/>
      </rPr>
      <t xml:space="preserve">月                                                    </t>
    </r>
    <r>
      <rPr>
        <sz val="11"/>
        <rFont val="仿宋"/>
        <charset val="134"/>
      </rPr>
      <t>单位：元</t>
    </r>
  </si>
  <si>
    <t>姓名</t>
  </si>
  <si>
    <t>身份（学生/非学生）</t>
  </si>
  <si>
    <t>手机号</t>
  </si>
  <si>
    <t xml:space="preserve">承诺书：本人已阅读研究院关于劳务费的相关规定并知悉，承诺本次劳务费发放的相关信息均合法、合理、合规、真实，已做好相关工作记录并备案，保证不存在虚报、冒领行为。由此产生一切责任、风险（包含用工意外、劳务纠纷等），均由本人承担并妥善处理。        
                                                                                                              项目负责人签字：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</si>
  <si>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6"/>
        <rFont val="仿宋"/>
        <charset val="134"/>
      </rPr>
      <t xml:space="preserve">主管部门备案：                                                                                               </t>
    </r>
    <r>
      <rPr>
        <b/>
        <sz val="14"/>
        <rFont val="仿宋"/>
        <charset val="134"/>
      </rPr>
      <t>制表人：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</si>
</sst>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b/>
      <sz val="14"/>
      <color rgb="FF1F3864"/>
      <name val="微软雅黑"/>
      <charset val="134"/>
    </font>
    <font>
      <sz val="9"/>
      <color rgb="FF595959"/>
      <name val="微软雅黑"/>
      <charset val="134"/>
    </font>
    <font>
      <b/>
      <sz val="9"/>
      <color rgb="FF1F3864"/>
      <name val="微软雅黑"/>
      <charset val="134"/>
    </font>
    <font>
      <b/>
      <sz val="10"/>
      <color rgb="FF0070C0"/>
      <name val="微软雅黑"/>
      <charset val="134"/>
    </font>
    <font>
      <b/>
      <sz val="16"/>
      <name val="仿宋"/>
      <charset val="134"/>
    </font>
    <font>
      <sz val="16"/>
      <name val="仿宋"/>
      <charset val="134"/>
    </font>
    <font>
      <b/>
      <sz val="11"/>
      <color theme="1"/>
      <name val="等线"/>
      <charset val="134"/>
      <scheme val="minor"/>
    </font>
    <font>
      <b/>
      <sz val="10"/>
      <color rgb="FFFFFFFF"/>
      <name val="微软雅黑"/>
      <charset val="134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b/>
      <sz val="14"/>
      <color theme="1"/>
      <name val="仿宋"/>
      <charset val="134"/>
    </font>
    <font>
      <sz val="9"/>
      <color rgb="FF404040"/>
      <name val="微软雅黑"/>
      <charset val="134"/>
    </font>
    <font>
      <sz val="11"/>
      <color rgb="FFFF0000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仿宋"/>
      <charset val="134"/>
    </font>
    <font>
      <u/>
      <sz val="16"/>
      <name val="仿宋"/>
      <charset val="134"/>
    </font>
    <font>
      <sz val="11"/>
      <name val="仿宋"/>
      <charset val="134"/>
    </font>
    <font>
      <sz val="9"/>
      <color rgb="FFFF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F2F7FF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45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Alignment="1" applyProtection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9" fontId="5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right" vertical="center"/>
    </xf>
    <xf numFmtId="4" fontId="10" fillId="0" borderId="1" xfId="0" applyNumberFormat="1" applyFont="1" applyFill="1" applyBorder="1" applyAlignment="1">
      <alignment horizontal="right" vertical="center"/>
    </xf>
    <xf numFmtId="4" fontId="10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right" vertical="center"/>
    </xf>
    <xf numFmtId="0" fontId="11" fillId="4" borderId="1" xfId="0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Alignment="1" applyProtection="1">
      <alignment vertical="center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5" fillId="0" borderId="2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vertical="center"/>
    </xf>
    <xf numFmtId="0" fontId="15" fillId="0" borderId="3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V27"/>
  <sheetViews>
    <sheetView tabSelected="1" workbookViewId="0">
      <pane xSplit="1" ySplit="8" topLeftCell="B9" activePane="bottomRight" state="frozen"/>
      <selection/>
      <selection pane="topRight"/>
      <selection pane="bottomLeft"/>
      <selection pane="bottomRight" activeCell="D18" sqref="D18"/>
    </sheetView>
  </sheetViews>
  <sheetFormatPr defaultColWidth="8" defaultRowHeight="14.25"/>
  <cols>
    <col min="1" max="2" width="15.375" customWidth="1"/>
    <col min="3" max="5" width="10" customWidth="1"/>
    <col min="6" max="6" width="20" customWidth="1"/>
    <col min="7" max="7" width="16" customWidth="1"/>
    <col min="8" max="8" width="13" customWidth="1"/>
    <col min="9" max="9" width="12" hidden="1" customWidth="1"/>
    <col min="10" max="10" width="10" hidden="1" customWidth="1"/>
    <col min="11" max="12" width="11" customWidth="1"/>
    <col min="13" max="13" width="12.375" customWidth="1"/>
    <col min="14" max="14" width="16.25" customWidth="1"/>
    <col min="15" max="15" width="11" hidden="1" customWidth="1"/>
    <col min="16" max="18" width="12" hidden="1" customWidth="1"/>
    <col min="19" max="19" width="15.125" customWidth="1"/>
    <col min="20" max="20" width="13" customWidth="1"/>
    <col min="21" max="21" width="14" customWidth="1"/>
  </cols>
  <sheetData>
    <row r="1" ht="28" hidden="1" customHeight="1" spans="1:22">
      <c r="A1" s="4" t="s">
        <v>0</v>
      </c>
      <c r="B1" s="4"/>
    </row>
    <row r="2" ht="30" hidden="1" customHeight="1" spans="1:22">
      <c r="A2" s="5" t="s">
        <v>1</v>
      </c>
      <c r="B2" s="5"/>
    </row>
    <row r="3" hidden="1"/>
    <row r="4" ht="20" hidden="1" customHeight="1" spans="1:22">
      <c r="D4" s="6" t="s">
        <v>2</v>
      </c>
      <c r="E4" s="7" t="s">
        <v>3</v>
      </c>
      <c r="F4" s="8">
        <v>0.01</v>
      </c>
      <c r="G4" s="7" t="s">
        <v>4</v>
      </c>
      <c r="H4" s="8">
        <v>0.07</v>
      </c>
      <c r="I4" s="7" t="s">
        <v>5</v>
      </c>
      <c r="J4" s="8">
        <v>0.5</v>
      </c>
    </row>
    <row r="5" ht="20" hidden="1" customHeight="1" spans="1:22">
      <c r="E5" s="7" t="s">
        <v>6</v>
      </c>
      <c r="F5" s="9">
        <v>1000</v>
      </c>
      <c r="G5" s="7" t="s">
        <v>7</v>
      </c>
      <c r="H5" s="8">
        <v>0</v>
      </c>
      <c r="I5" s="7" t="s">
        <v>8</v>
      </c>
      <c r="J5" s="8">
        <v>0</v>
      </c>
    </row>
    <row r="6" s="1" customFormat="1" ht="43.5" customHeight="1" spans="1:22">
      <c r="A6" s="36" t="s">
        <v>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="1" customFormat="1" ht="34.5" customHeight="1" spans="1:22">
      <c r="A7" s="12" t="s">
        <v>10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ht="38" customHeight="1" spans="1:22">
      <c r="A8" s="12" t="s">
        <v>11</v>
      </c>
      <c r="B8" s="12" t="s">
        <v>12</v>
      </c>
      <c r="C8" s="12" t="s">
        <v>13</v>
      </c>
      <c r="D8" s="12" t="s">
        <v>14</v>
      </c>
      <c r="E8" s="12" t="s">
        <v>15</v>
      </c>
      <c r="F8" s="12" t="s">
        <v>16</v>
      </c>
      <c r="G8" s="12" t="s">
        <v>17</v>
      </c>
      <c r="H8" s="12" t="s">
        <v>18</v>
      </c>
      <c r="I8" s="13" t="s">
        <v>19</v>
      </c>
      <c r="J8" s="13" t="s">
        <v>20</v>
      </c>
      <c r="K8" s="13" t="s">
        <v>21</v>
      </c>
      <c r="L8" s="13" t="s">
        <v>22</v>
      </c>
      <c r="M8" s="13" t="s">
        <v>23</v>
      </c>
      <c r="N8" s="13" t="s">
        <v>24</v>
      </c>
      <c r="O8" s="13" t="s">
        <v>25</v>
      </c>
      <c r="P8" s="13" t="s">
        <v>26</v>
      </c>
      <c r="Q8" s="13" t="s">
        <v>27</v>
      </c>
      <c r="R8" s="13" t="s">
        <v>28</v>
      </c>
      <c r="S8" s="13" t="s">
        <v>29</v>
      </c>
      <c r="T8" s="13" t="s">
        <v>30</v>
      </c>
      <c r="U8" s="12" t="s">
        <v>31</v>
      </c>
      <c r="V8" s="12" t="s">
        <v>32</v>
      </c>
    </row>
    <row r="9" ht="22" customHeight="1" spans="1:22">
      <c r="A9" s="14"/>
      <c r="B9" s="15"/>
      <c r="C9" s="16"/>
      <c r="D9" s="16"/>
      <c r="E9" s="32"/>
      <c r="F9" s="17"/>
      <c r="G9" s="16"/>
      <c r="H9" s="18">
        <v>5000</v>
      </c>
      <c r="I9" s="19">
        <f t="shared" ref="I9:I14" si="0">IF(H9="","",H9/(1+$F$4))</f>
        <v>4950.49504950495</v>
      </c>
      <c r="J9" s="20" t="str">
        <f t="shared" ref="J9:J14" si="1">IF(H9="","",IF(I9&gt;=$F$5,"是","否"))</f>
        <v>是</v>
      </c>
      <c r="K9" s="19">
        <f t="shared" ref="K9:K14" si="2">IF(H9="","",IF(I9&gt;=$F$5,ROUND(I9*$F$4,2),0))</f>
        <v>49.5</v>
      </c>
      <c r="L9" s="19">
        <f t="shared" ref="L9:L14" si="3">IF(H9="","",ROUND(K9*$H$4*$J$4,2))</f>
        <v>1.73</v>
      </c>
      <c r="M9" s="19">
        <f t="shared" ref="M9:M14" si="4">IF(H9="","",0)</f>
        <v>0</v>
      </c>
      <c r="N9" s="19">
        <f t="shared" ref="N9:N14" si="5">IF(H9="","",0)</f>
        <v>0</v>
      </c>
      <c r="O9" s="19">
        <f t="shared" ref="O9:O14" si="6">IF(H9="","",ROUND(L9+M9+N9,2))</f>
        <v>1.73</v>
      </c>
      <c r="P9" s="19">
        <f t="shared" ref="P9:P14" si="7">IF(H9="","",IF(I9&gt;=$F$5,I9,H9))</f>
        <v>4950.49504950495</v>
      </c>
      <c r="Q9" s="19">
        <f t="shared" ref="Q9:Q14" si="8">IF(H9="","",IF(P9&lt;=4000,800,ROUND(P9*0.2,2)))</f>
        <v>990.1</v>
      </c>
      <c r="R9" s="19">
        <f t="shared" ref="R9:R14" si="9">IF(H9="","",MAX(0,ROUND(P9-O9-Q9,2)))</f>
        <v>3958.67</v>
      </c>
      <c r="S9" s="19">
        <f t="shared" ref="S9:S14" si="10">IF(H9="","",IF(R9&lt;=0,0,IF(R9&lt;=20000,ROUND(R9*0.2,2),IF(R9&lt;=50000,ROUND(R9*0.3-2000,2),ROUND(R9*0.4-7000,2)))))</f>
        <v>791.73</v>
      </c>
      <c r="T9" s="19">
        <f t="shared" ref="T9:T14" si="11">IF(H9="","",ROUND(H9-K9-O9-S9,2))</f>
        <v>4157.04</v>
      </c>
      <c r="U9" s="43"/>
      <c r="V9" s="44"/>
    </row>
    <row r="10" ht="22" customHeight="1" spans="1:22">
      <c r="A10" s="14"/>
      <c r="B10" s="15"/>
      <c r="C10" s="16"/>
      <c r="D10" s="16"/>
      <c r="E10" s="32"/>
      <c r="F10" s="17"/>
      <c r="G10" s="16"/>
      <c r="H10" s="18"/>
      <c r="I10" s="19" t="str">
        <f t="shared" si="0"/>
        <v/>
      </c>
      <c r="J10" s="20" t="str">
        <f t="shared" si="1"/>
        <v/>
      </c>
      <c r="K10" s="19" t="str">
        <f t="shared" si="2"/>
        <v/>
      </c>
      <c r="L10" s="19" t="str">
        <f t="shared" si="3"/>
        <v/>
      </c>
      <c r="M10" s="19" t="str">
        <f t="shared" si="4"/>
        <v/>
      </c>
      <c r="N10" s="19" t="str">
        <f t="shared" si="5"/>
        <v/>
      </c>
      <c r="O10" s="19" t="str">
        <f t="shared" si="6"/>
        <v/>
      </c>
      <c r="P10" s="19" t="str">
        <f t="shared" si="7"/>
        <v/>
      </c>
      <c r="Q10" s="19" t="str">
        <f t="shared" si="8"/>
        <v/>
      </c>
      <c r="R10" s="19" t="str">
        <f t="shared" si="9"/>
        <v/>
      </c>
      <c r="S10" s="19" t="str">
        <f t="shared" si="10"/>
        <v/>
      </c>
      <c r="T10" s="19" t="str">
        <f t="shared" si="11"/>
        <v/>
      </c>
      <c r="U10" s="43"/>
      <c r="V10" s="44"/>
    </row>
    <row r="11" ht="22" customHeight="1" spans="1:22">
      <c r="A11" s="14"/>
      <c r="B11" s="15"/>
      <c r="C11" s="16"/>
      <c r="D11" s="16"/>
      <c r="E11" s="32"/>
      <c r="F11" s="17"/>
      <c r="G11" s="16"/>
      <c r="H11" s="18"/>
      <c r="I11" s="19" t="str">
        <f t="shared" si="0"/>
        <v/>
      </c>
      <c r="J11" s="20" t="str">
        <f t="shared" si="1"/>
        <v/>
      </c>
      <c r="K11" s="19" t="str">
        <f t="shared" si="2"/>
        <v/>
      </c>
      <c r="L11" s="19" t="str">
        <f t="shared" si="3"/>
        <v/>
      </c>
      <c r="M11" s="19" t="str">
        <f t="shared" si="4"/>
        <v/>
      </c>
      <c r="N11" s="19" t="str">
        <f t="shared" si="5"/>
        <v/>
      </c>
      <c r="O11" s="19" t="str">
        <f t="shared" si="6"/>
        <v/>
      </c>
      <c r="P11" s="19" t="str">
        <f t="shared" si="7"/>
        <v/>
      </c>
      <c r="Q11" s="19" t="str">
        <f t="shared" si="8"/>
        <v/>
      </c>
      <c r="R11" s="19" t="str">
        <f t="shared" si="9"/>
        <v/>
      </c>
      <c r="S11" s="19" t="str">
        <f t="shared" si="10"/>
        <v/>
      </c>
      <c r="T11" s="19" t="str">
        <f t="shared" si="11"/>
        <v/>
      </c>
      <c r="U11" s="43"/>
      <c r="V11" s="44"/>
    </row>
    <row r="12" ht="22" customHeight="1" spans="1:22">
      <c r="A12" s="14"/>
      <c r="B12" s="15"/>
      <c r="C12" s="16"/>
      <c r="D12" s="16"/>
      <c r="E12" s="32"/>
      <c r="F12" s="17"/>
      <c r="G12" s="16"/>
      <c r="H12" s="18"/>
      <c r="I12" s="19" t="str">
        <f t="shared" si="0"/>
        <v/>
      </c>
      <c r="J12" s="20" t="str">
        <f t="shared" si="1"/>
        <v/>
      </c>
      <c r="K12" s="19" t="str">
        <f t="shared" si="2"/>
        <v/>
      </c>
      <c r="L12" s="19" t="str">
        <f t="shared" si="3"/>
        <v/>
      </c>
      <c r="M12" s="19" t="str">
        <f t="shared" si="4"/>
        <v/>
      </c>
      <c r="N12" s="19" t="str">
        <f t="shared" si="5"/>
        <v/>
      </c>
      <c r="O12" s="19" t="str">
        <f t="shared" si="6"/>
        <v/>
      </c>
      <c r="P12" s="19" t="str">
        <f t="shared" si="7"/>
        <v/>
      </c>
      <c r="Q12" s="19" t="str">
        <f t="shared" si="8"/>
        <v/>
      </c>
      <c r="R12" s="19" t="str">
        <f t="shared" si="9"/>
        <v/>
      </c>
      <c r="S12" s="19" t="str">
        <f t="shared" si="10"/>
        <v/>
      </c>
      <c r="T12" s="19" t="str">
        <f t="shared" si="11"/>
        <v/>
      </c>
      <c r="U12" s="43"/>
      <c r="V12" s="44"/>
    </row>
    <row r="13" ht="22" customHeight="1" spans="1:22">
      <c r="A13" s="14"/>
      <c r="B13" s="15"/>
      <c r="C13" s="16"/>
      <c r="D13" s="16"/>
      <c r="E13" s="32"/>
      <c r="F13" s="17"/>
      <c r="G13" s="16"/>
      <c r="H13" s="18"/>
      <c r="I13" s="19" t="str">
        <f t="shared" si="0"/>
        <v/>
      </c>
      <c r="J13" s="20" t="str">
        <f t="shared" si="1"/>
        <v/>
      </c>
      <c r="K13" s="19" t="str">
        <f t="shared" si="2"/>
        <v/>
      </c>
      <c r="L13" s="19" t="str">
        <f t="shared" si="3"/>
        <v/>
      </c>
      <c r="M13" s="19" t="str">
        <f t="shared" si="4"/>
        <v/>
      </c>
      <c r="N13" s="19" t="str">
        <f t="shared" si="5"/>
        <v/>
      </c>
      <c r="O13" s="19" t="str">
        <f t="shared" si="6"/>
        <v/>
      </c>
      <c r="P13" s="19" t="str">
        <f t="shared" si="7"/>
        <v/>
      </c>
      <c r="Q13" s="19" t="str">
        <f t="shared" si="8"/>
        <v/>
      </c>
      <c r="R13" s="19" t="str">
        <f t="shared" si="9"/>
        <v/>
      </c>
      <c r="S13" s="19" t="str">
        <f t="shared" si="10"/>
        <v/>
      </c>
      <c r="T13" s="19" t="str">
        <f t="shared" si="11"/>
        <v/>
      </c>
      <c r="U13" s="43"/>
      <c r="V13" s="44"/>
    </row>
    <row r="14" ht="22" customHeight="1" spans="1:22">
      <c r="A14" s="14"/>
      <c r="B14" s="15"/>
      <c r="C14" s="16"/>
      <c r="D14" s="16"/>
      <c r="E14" s="32"/>
      <c r="F14" s="17"/>
      <c r="G14" s="16"/>
      <c r="H14" s="18"/>
      <c r="I14" s="19" t="str">
        <f t="shared" si="0"/>
        <v/>
      </c>
      <c r="J14" s="20" t="str">
        <f t="shared" si="1"/>
        <v/>
      </c>
      <c r="K14" s="19" t="str">
        <f t="shared" si="2"/>
        <v/>
      </c>
      <c r="L14" s="19" t="str">
        <f t="shared" si="3"/>
        <v/>
      </c>
      <c r="M14" s="19" t="str">
        <f t="shared" si="4"/>
        <v/>
      </c>
      <c r="N14" s="19" t="str">
        <f t="shared" si="5"/>
        <v/>
      </c>
      <c r="O14" s="19" t="str">
        <f t="shared" si="6"/>
        <v/>
      </c>
      <c r="P14" s="19" t="str">
        <f t="shared" si="7"/>
        <v/>
      </c>
      <c r="Q14" s="19" t="str">
        <f t="shared" si="8"/>
        <v/>
      </c>
      <c r="R14" s="19" t="str">
        <f t="shared" si="9"/>
        <v/>
      </c>
      <c r="S14" s="19" t="str">
        <f t="shared" si="10"/>
        <v/>
      </c>
      <c r="T14" s="19" t="str">
        <f t="shared" si="11"/>
        <v/>
      </c>
      <c r="U14" s="43"/>
      <c r="V14" s="44"/>
    </row>
    <row r="15" ht="24" customHeight="1" spans="1:22">
      <c r="A15" s="21" t="s">
        <v>33</v>
      </c>
      <c r="B15" s="21"/>
      <c r="C15" s="21"/>
      <c r="D15" s="21"/>
      <c r="E15" s="21"/>
      <c r="F15" s="21"/>
      <c r="G15" s="21"/>
      <c r="H15" s="22">
        <f>SUM(H9:H14)</f>
        <v>5000</v>
      </c>
      <c r="I15" s="23"/>
      <c r="J15" s="23"/>
      <c r="K15" s="22">
        <f>SUM(K9:K14)</f>
        <v>49.5</v>
      </c>
      <c r="L15" s="22">
        <f>SUM(L9:L14)</f>
        <v>1.73</v>
      </c>
      <c r="M15" s="22">
        <f>SUM(M9:M14)</f>
        <v>0</v>
      </c>
      <c r="N15" s="22">
        <f>SUM(N9:N14)</f>
        <v>0</v>
      </c>
      <c r="O15" s="22">
        <f>SUM(O9:O14)</f>
        <v>1.73</v>
      </c>
      <c r="P15" s="23"/>
      <c r="Q15" s="23"/>
      <c r="R15" s="23"/>
      <c r="S15" s="22">
        <f>SUM(S9:S14)</f>
        <v>791.73</v>
      </c>
      <c r="T15" s="22">
        <f>SUM(T9:T14)</f>
        <v>4157.04</v>
      </c>
      <c r="U15" s="23"/>
      <c r="V15" s="44"/>
    </row>
    <row r="16" s="1" customFormat="1" ht="39.75" customHeight="1" spans="1:22">
      <c r="A16" s="33" t="s">
        <v>34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4"/>
      <c r="R16" s="34"/>
      <c r="S16" s="34"/>
      <c r="T16" s="34"/>
      <c r="U16" s="34"/>
      <c r="V16" s="34"/>
    </row>
    <row r="17" s="1" customFormat="1"/>
    <row r="18" s="1" customFormat="1" ht="24" customHeight="1" spans="1:20">
      <c r="D18" s="35" t="s">
        <v>35</v>
      </c>
      <c r="F18" s="35"/>
      <c r="G18" s="35"/>
      <c r="I18" s="35"/>
      <c r="J18" s="35"/>
      <c r="K18" s="35"/>
      <c r="L18" s="35"/>
      <c r="M18" s="1"/>
      <c r="N18" s="1"/>
      <c r="O18" s="1"/>
      <c r="P18" s="1"/>
      <c r="Q18" s="1"/>
      <c r="R18" s="1"/>
      <c r="S18" s="1"/>
      <c r="T18" s="35" t="s">
        <v>36</v>
      </c>
    </row>
    <row r="20" ht="18" customHeight="1" spans="1:20">
      <c r="A20" s="27" t="s">
        <v>37</v>
      </c>
      <c r="B20" s="27"/>
    </row>
    <row r="21" ht="30" customHeight="1" spans="1:20">
      <c r="A21" s="28" t="s">
        <v>38</v>
      </c>
      <c r="B21" s="28"/>
    </row>
    <row r="22" ht="30" customHeight="1" spans="1:20">
      <c r="A22" s="28" t="s">
        <v>39</v>
      </c>
      <c r="B22" s="28"/>
    </row>
    <row r="23" ht="30" customHeight="1" spans="1:20">
      <c r="A23" s="28" t="s">
        <v>40</v>
      </c>
      <c r="B23" s="28"/>
    </row>
    <row r="24" ht="30" customHeight="1" spans="1:20">
      <c r="A24" s="28" t="s">
        <v>41</v>
      </c>
      <c r="B24" s="28"/>
    </row>
    <row r="25" ht="30" customHeight="1" spans="1:20">
      <c r="A25" s="28" t="s">
        <v>42</v>
      </c>
      <c r="B25" s="28"/>
    </row>
    <row r="26" spans="1:20">
      <c r="A26" s="29" t="s">
        <v>43</v>
      </c>
    </row>
    <row r="27" spans="1:20">
      <c r="A27" s="29"/>
    </row>
  </sheetData>
  <mergeCells count="13">
    <mergeCell ref="A1:U1"/>
    <mergeCell ref="A2:U2"/>
    <mergeCell ref="A6:V6"/>
    <mergeCell ref="C7:V7"/>
    <mergeCell ref="A15:G15"/>
    <mergeCell ref="A16:V16"/>
    <mergeCell ref="A20:U20"/>
    <mergeCell ref="A21:U21"/>
    <mergeCell ref="A22:U22"/>
    <mergeCell ref="A23:U23"/>
    <mergeCell ref="A24:U24"/>
    <mergeCell ref="A25:U25"/>
    <mergeCell ref="D4:D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workbookViewId="0">
      <selection activeCell="C8" sqref="C8"/>
    </sheetView>
  </sheetViews>
  <sheetFormatPr defaultColWidth="9" defaultRowHeight="14.25"/>
  <cols>
    <col min="1" max="1" width="16.5" style="1" customWidth="1"/>
    <col min="2" max="2" width="13.75" style="1" customWidth="1"/>
    <col min="3" max="7" width="20" style="1" customWidth="1"/>
    <col min="8" max="8" width="13.875" style="1" customWidth="1"/>
    <col min="9" max="16384" width="9" style="1"/>
  </cols>
  <sheetData>
    <row r="1" ht="37.5" customHeight="1" spans="1:9">
      <c r="A1" s="36" t="s">
        <v>44</v>
      </c>
      <c r="B1" s="31"/>
      <c r="C1" s="31"/>
      <c r="D1" s="31"/>
      <c r="E1" s="31"/>
      <c r="F1" s="31"/>
      <c r="G1" s="31"/>
      <c r="H1" s="31"/>
      <c r="I1" s="31"/>
    </row>
    <row r="2" ht="31.5" customHeight="1" spans="1:9">
      <c r="A2" s="12" t="s">
        <v>11</v>
      </c>
      <c r="B2" s="12" t="s">
        <v>45</v>
      </c>
      <c r="C2" s="12" t="s">
        <v>13</v>
      </c>
      <c r="D2" s="12" t="s">
        <v>12</v>
      </c>
      <c r="E2" s="12" t="s">
        <v>17</v>
      </c>
      <c r="F2" s="12" t="s">
        <v>46</v>
      </c>
      <c r="G2" s="12" t="s">
        <v>47</v>
      </c>
      <c r="H2" s="12" t="s">
        <v>48</v>
      </c>
      <c r="I2" s="12" t="s">
        <v>49</v>
      </c>
    </row>
    <row r="3" ht="44.25" customHeight="1" spans="1:9">
      <c r="A3" s="37"/>
      <c r="B3" s="37"/>
      <c r="C3" s="37"/>
      <c r="D3" s="38"/>
      <c r="E3" s="39" t="s">
        <v>50</v>
      </c>
      <c r="F3" s="38"/>
      <c r="G3" s="38"/>
      <c r="H3" s="40"/>
      <c r="I3" s="40"/>
    </row>
    <row r="4" ht="54.75" customHeight="1" spans="1:9">
      <c r="A4" s="37"/>
      <c r="B4" s="37"/>
      <c r="C4" s="37"/>
      <c r="D4" s="38"/>
      <c r="E4" s="39"/>
      <c r="F4" s="38"/>
      <c r="G4" s="38"/>
      <c r="H4" s="40"/>
      <c r="I4" s="40"/>
    </row>
    <row r="5" ht="55.5" customHeight="1" spans="1:9">
      <c r="A5" s="37"/>
      <c r="B5" s="37"/>
      <c r="C5" s="37"/>
      <c r="D5" s="38"/>
      <c r="E5" s="39"/>
      <c r="F5" s="38"/>
      <c r="G5" s="38"/>
      <c r="H5" s="40"/>
      <c r="I5" s="40"/>
    </row>
    <row r="6" ht="48" customHeight="1" spans="1:9">
      <c r="A6" s="37"/>
      <c r="B6" s="37"/>
      <c r="C6" s="37"/>
      <c r="D6" s="38"/>
      <c r="E6" s="39"/>
      <c r="F6" s="38"/>
      <c r="G6" s="38"/>
      <c r="H6" s="40"/>
      <c r="I6" s="40"/>
    </row>
    <row r="7" ht="50.25" customHeight="1" spans="1:9">
      <c r="A7" s="37"/>
      <c r="B7" s="37"/>
      <c r="C7" s="37"/>
      <c r="D7" s="38"/>
      <c r="E7" s="39"/>
      <c r="F7" s="38"/>
      <c r="G7" s="38"/>
      <c r="H7" s="40"/>
      <c r="I7" s="40"/>
    </row>
    <row r="8" ht="39.75" customHeight="1" spans="1:9">
      <c r="A8" s="37"/>
      <c r="B8" s="37"/>
      <c r="C8" s="37"/>
      <c r="D8" s="38"/>
      <c r="E8" s="39"/>
      <c r="F8" s="38"/>
      <c r="G8" s="38"/>
      <c r="H8" s="40"/>
      <c r="I8" s="40"/>
    </row>
    <row r="9" ht="41.25" customHeight="1" spans="1:9">
      <c r="A9" s="37"/>
      <c r="B9" s="37"/>
      <c r="C9" s="37"/>
      <c r="D9" s="38"/>
      <c r="E9" s="39"/>
      <c r="F9" s="38"/>
      <c r="G9" s="38"/>
      <c r="H9" s="40"/>
      <c r="I9" s="40"/>
    </row>
    <row r="10" ht="42.75" customHeight="1" spans="1:9">
      <c r="A10" s="37"/>
      <c r="B10" s="37"/>
      <c r="C10" s="37"/>
      <c r="D10" s="38"/>
      <c r="E10" s="39"/>
      <c r="F10" s="38"/>
      <c r="G10" s="38"/>
      <c r="H10" s="40"/>
      <c r="I10" s="40"/>
    </row>
    <row r="11" ht="22.5" customHeight="1" spans="1:9">
      <c r="D11" s="41"/>
      <c r="E11" s="42"/>
      <c r="F11" s="41"/>
      <c r="G11" s="41"/>
      <c r="H11" s="35"/>
    </row>
    <row r="12" ht="31.5" customHeight="1" spans="1:9">
      <c r="B12" s="35" t="s">
        <v>51</v>
      </c>
      <c r="C12" s="35"/>
      <c r="D12" s="35"/>
      <c r="E12" s="35"/>
      <c r="F12" s="35" t="s">
        <v>52</v>
      </c>
    </row>
    <row r="13" ht="31.5" customHeight="1" spans="1:9">
      <c r="B13" s="35"/>
      <c r="E13" s="35"/>
      <c r="F13" s="35"/>
      <c r="G13" s="35"/>
    </row>
  </sheetData>
  <mergeCells count="1">
    <mergeCell ref="A1:I1"/>
  </mergeCells>
  <dataValidations count="2">
    <dataValidation type="textLength" operator="equal" allowBlank="1" showInputMessage="1" showErrorMessage="1" sqref="D3:D11">
      <formula1>18</formula1>
    </dataValidation>
    <dataValidation type="textLength" operator="equal" allowBlank="1" showInputMessage="1" showErrorMessage="1" sqref="G3:G11">
      <formula1>11</formula1>
    </dataValidation>
  </dataValidations>
  <pageMargins left="0.7" right="0.7" top="0.75" bottom="0.75" header="0.3" footer="0.3"/>
  <pageSetup paperSize="9" scale="8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7"/>
  <sheetViews>
    <sheetView topLeftCell="A6" workbookViewId="0">
      <selection activeCell="C18" sqref="C18"/>
    </sheetView>
  </sheetViews>
  <sheetFormatPr defaultColWidth="8" defaultRowHeight="14.25"/>
  <cols>
    <col min="1" max="5" width="15.375" customWidth="1"/>
    <col min="6" max="8" width="10" customWidth="1"/>
    <col min="9" max="9" width="20" customWidth="1"/>
    <col min="10" max="10" width="16" customWidth="1"/>
    <col min="11" max="11" width="13" customWidth="1"/>
    <col min="12" max="12" width="12" hidden="1" customWidth="1"/>
    <col min="13" max="13" width="10" hidden="1" customWidth="1"/>
    <col min="14" max="15" width="11" customWidth="1"/>
    <col min="16" max="16" width="12.375" customWidth="1"/>
    <col min="17" max="17" width="16.25" customWidth="1"/>
    <col min="18" max="18" width="11" hidden="1" customWidth="1"/>
    <col min="19" max="21" width="12" hidden="1" customWidth="1"/>
    <col min="22" max="22" width="15.125" customWidth="1"/>
    <col min="23" max="23" width="13" customWidth="1"/>
  </cols>
  <sheetData>
    <row r="1" customFormat="1" ht="28" hidden="1" customHeight="1" spans="1:23">
      <c r="A1" s="4" t="s">
        <v>0</v>
      </c>
      <c r="B1" s="4"/>
      <c r="C1" s="4"/>
      <c r="D1" s="4"/>
      <c r="E1" s="4"/>
    </row>
    <row r="2" customFormat="1" ht="30" hidden="1" customHeight="1" spans="1:23">
      <c r="A2" s="5" t="s">
        <v>1</v>
      </c>
      <c r="B2" s="5"/>
      <c r="C2" s="5"/>
      <c r="D2" s="5"/>
      <c r="E2" s="5"/>
    </row>
    <row r="3" customFormat="1" hidden="1"/>
    <row r="4" customFormat="1" ht="20" hidden="1" customHeight="1" spans="1:23">
      <c r="G4" s="6" t="s">
        <v>2</v>
      </c>
      <c r="H4" s="7" t="s">
        <v>3</v>
      </c>
      <c r="I4" s="8">
        <v>0.01</v>
      </c>
      <c r="J4" s="7" t="s">
        <v>4</v>
      </c>
      <c r="K4" s="8">
        <v>0.07</v>
      </c>
      <c r="L4" s="7" t="s">
        <v>5</v>
      </c>
      <c r="M4" s="8">
        <v>0.5</v>
      </c>
    </row>
    <row r="5" customFormat="1" ht="20" hidden="1" customHeight="1" spans="1:23">
      <c r="H5" s="7" t="s">
        <v>6</v>
      </c>
      <c r="I5" s="9">
        <v>1000</v>
      </c>
      <c r="J5" s="7" t="s">
        <v>7</v>
      </c>
      <c r="K5" s="8">
        <v>0</v>
      </c>
      <c r="L5" s="7" t="s">
        <v>8</v>
      </c>
      <c r="M5" s="8">
        <v>0</v>
      </c>
    </row>
    <row r="6" s="1" customFormat="1" ht="43.5" customHeight="1" spans="1:23">
      <c r="A6" s="30" t="s">
        <v>53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1"/>
      <c r="R6" s="31"/>
      <c r="S6" s="31"/>
      <c r="T6" s="31"/>
      <c r="U6" s="31"/>
      <c r="V6" s="31"/>
      <c r="W6" s="31"/>
    </row>
    <row r="7" s="1" customFormat="1" ht="34.5" customHeight="1" spans="1:23">
      <c r="A7" s="12" t="s">
        <v>10</v>
      </c>
      <c r="B7" s="12" t="s">
        <v>54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ht="38" customHeight="1" spans="1:23">
      <c r="A8" s="12" t="s">
        <v>11</v>
      </c>
      <c r="B8" s="12" t="s">
        <v>45</v>
      </c>
      <c r="C8" s="12" t="s">
        <v>13</v>
      </c>
      <c r="D8" s="12" t="s">
        <v>12</v>
      </c>
      <c r="E8" s="12" t="s">
        <v>17</v>
      </c>
      <c r="F8" s="12" t="s">
        <v>46</v>
      </c>
      <c r="G8" s="12" t="s">
        <v>47</v>
      </c>
      <c r="H8" s="12" t="s">
        <v>55</v>
      </c>
      <c r="I8" s="12" t="s">
        <v>56</v>
      </c>
      <c r="J8" s="12" t="s">
        <v>57</v>
      </c>
      <c r="K8" s="12" t="s">
        <v>18</v>
      </c>
      <c r="L8" s="13" t="s">
        <v>19</v>
      </c>
      <c r="M8" s="13" t="s">
        <v>20</v>
      </c>
      <c r="N8" s="13" t="s">
        <v>21</v>
      </c>
      <c r="O8" s="13" t="s">
        <v>22</v>
      </c>
      <c r="P8" s="13" t="s">
        <v>23</v>
      </c>
      <c r="Q8" s="13" t="s">
        <v>24</v>
      </c>
      <c r="R8" s="13" t="s">
        <v>25</v>
      </c>
      <c r="S8" s="13" t="s">
        <v>26</v>
      </c>
      <c r="T8" s="13" t="s">
        <v>27</v>
      </c>
      <c r="U8" s="13" t="s">
        <v>28</v>
      </c>
      <c r="V8" s="13" t="s">
        <v>29</v>
      </c>
      <c r="W8" s="13" t="s">
        <v>30</v>
      </c>
    </row>
    <row r="9" ht="22" customHeight="1" spans="1:23">
      <c r="A9" s="14"/>
      <c r="B9" s="14"/>
      <c r="C9" s="14"/>
      <c r="D9" s="15"/>
      <c r="E9" s="15"/>
      <c r="F9" s="16"/>
      <c r="G9" s="32"/>
      <c r="H9" s="16"/>
      <c r="I9" s="17"/>
      <c r="J9" s="16"/>
      <c r="K9" s="18">
        <v>4000</v>
      </c>
      <c r="L9" s="19">
        <f t="shared" ref="L9:L23" si="0">IF(K9="","",K9/(1+$I$4))</f>
        <v>3960.39603960396</v>
      </c>
      <c r="M9" s="20" t="str">
        <f t="shared" ref="M9:M23" si="1">IF(K9="","",IF(L9&gt;=$I$5,"是","否"))</f>
        <v>是</v>
      </c>
      <c r="N9" s="19">
        <f t="shared" ref="N9:N23" si="2">IF(K9="","",IF(L9&gt;=$I$5,ROUND(L9*$I$4,2),0))</f>
        <v>39.6</v>
      </c>
      <c r="O9" s="19">
        <f t="shared" ref="O9:O23" si="3">IF(K9="","",ROUND(N9*$K$4*$M$4,2))</f>
        <v>1.39</v>
      </c>
      <c r="P9" s="19">
        <f t="shared" ref="P9:P23" si="4">IF(K9="","",0)</f>
        <v>0</v>
      </c>
      <c r="Q9" s="19">
        <f t="shared" ref="Q9:Q23" si="5">IF(K9="","",0)</f>
        <v>0</v>
      </c>
      <c r="R9" s="19">
        <f t="shared" ref="R9:R23" si="6">IF(K9="","",ROUND(O9+P9+Q9,2))</f>
        <v>1.39</v>
      </c>
      <c r="S9" s="19">
        <f t="shared" ref="S9:S23" si="7">IF(K9="","",IF(L9&gt;=$I$5,L9,K9))</f>
        <v>3960.39603960396</v>
      </c>
      <c r="T9" s="19">
        <f t="shared" ref="T9:T23" si="8">IF(K9="","",IF(S9&lt;=4000,800,ROUND(S9*0.2,2)))</f>
        <v>800</v>
      </c>
      <c r="U9" s="19">
        <f t="shared" ref="U9:U23" si="9">IF(K9="","",MAX(0,ROUND(S9-R9-T9,2)))</f>
        <v>3159.01</v>
      </c>
      <c r="V9" s="19">
        <f t="shared" ref="V9:V23" si="10">IF(K9="","",IF(U9&lt;=0,0,IF(U9&lt;=20000,ROUND(U9*0.2,2),IF(U9&lt;=50000,ROUND(U9*0.3-2000,2),ROUND(U9*0.4-7000,2)))))</f>
        <v>631.8</v>
      </c>
      <c r="W9" s="19">
        <f t="shared" ref="W9:W23" si="11">IF(K9="","",ROUND(K9-N9-R9-V9,2))</f>
        <v>3327.21</v>
      </c>
    </row>
    <row r="10" ht="22" customHeight="1" spans="1:23">
      <c r="A10" s="14"/>
      <c r="B10" s="14"/>
      <c r="C10" s="14"/>
      <c r="D10" s="15"/>
      <c r="E10" s="15"/>
      <c r="F10" s="16"/>
      <c r="G10" s="32"/>
      <c r="H10" s="16"/>
      <c r="I10" s="17"/>
      <c r="J10" s="16"/>
      <c r="K10" s="18"/>
      <c r="L10" s="19" t="str">
        <f t="shared" si="0"/>
        <v/>
      </c>
      <c r="M10" s="20" t="str">
        <f t="shared" si="1"/>
        <v/>
      </c>
      <c r="N10" s="19" t="str">
        <f t="shared" si="2"/>
        <v/>
      </c>
      <c r="O10" s="19" t="str">
        <f t="shared" si="3"/>
        <v/>
      </c>
      <c r="P10" s="19" t="str">
        <f t="shared" si="4"/>
        <v/>
      </c>
      <c r="Q10" s="19" t="str">
        <f t="shared" si="5"/>
        <v/>
      </c>
      <c r="R10" s="19" t="str">
        <f t="shared" si="6"/>
        <v/>
      </c>
      <c r="S10" s="19" t="str">
        <f t="shared" si="7"/>
        <v/>
      </c>
      <c r="T10" s="19" t="str">
        <f t="shared" si="8"/>
        <v/>
      </c>
      <c r="U10" s="19" t="str">
        <f t="shared" si="9"/>
        <v/>
      </c>
      <c r="V10" s="19" t="str">
        <f t="shared" si="10"/>
        <v/>
      </c>
      <c r="W10" s="19" t="str">
        <f t="shared" si="11"/>
        <v/>
      </c>
    </row>
    <row r="11" ht="22" customHeight="1" spans="1:23">
      <c r="A11" s="14"/>
      <c r="B11" s="14"/>
      <c r="C11" s="14"/>
      <c r="D11" s="15"/>
      <c r="E11" s="15"/>
      <c r="F11" s="16"/>
      <c r="G11" s="32"/>
      <c r="H11" s="16"/>
      <c r="I11" s="17"/>
      <c r="J11" s="16"/>
      <c r="K11" s="18"/>
      <c r="L11" s="19" t="str">
        <f t="shared" si="0"/>
        <v/>
      </c>
      <c r="M11" s="20" t="str">
        <f t="shared" si="1"/>
        <v/>
      </c>
      <c r="N11" s="19" t="str">
        <f t="shared" si="2"/>
        <v/>
      </c>
      <c r="O11" s="19" t="str">
        <f t="shared" si="3"/>
        <v/>
      </c>
      <c r="P11" s="19" t="str">
        <f t="shared" si="4"/>
        <v/>
      </c>
      <c r="Q11" s="19" t="str">
        <f t="shared" si="5"/>
        <v/>
      </c>
      <c r="R11" s="19" t="str">
        <f t="shared" si="6"/>
        <v/>
      </c>
      <c r="S11" s="19" t="str">
        <f t="shared" si="7"/>
        <v/>
      </c>
      <c r="T11" s="19" t="str">
        <f t="shared" si="8"/>
        <v/>
      </c>
      <c r="U11" s="19" t="str">
        <f t="shared" si="9"/>
        <v/>
      </c>
      <c r="V11" s="19" t="str">
        <f t="shared" si="10"/>
        <v/>
      </c>
      <c r="W11" s="19" t="str">
        <f t="shared" si="11"/>
        <v/>
      </c>
    </row>
    <row r="12" ht="22" customHeight="1" spans="1:23">
      <c r="A12" s="14"/>
      <c r="B12" s="14"/>
      <c r="C12" s="14"/>
      <c r="D12" s="15"/>
      <c r="E12" s="15"/>
      <c r="F12" s="16"/>
      <c r="G12" s="32"/>
      <c r="H12" s="16"/>
      <c r="I12" s="17"/>
      <c r="J12" s="16"/>
      <c r="K12" s="18"/>
      <c r="L12" s="19" t="str">
        <f t="shared" si="0"/>
        <v/>
      </c>
      <c r="M12" s="20" t="str">
        <f t="shared" si="1"/>
        <v/>
      </c>
      <c r="N12" s="19" t="str">
        <f t="shared" si="2"/>
        <v/>
      </c>
      <c r="O12" s="19" t="str">
        <f t="shared" si="3"/>
        <v/>
      </c>
      <c r="P12" s="19" t="str">
        <f t="shared" si="4"/>
        <v/>
      </c>
      <c r="Q12" s="19" t="str">
        <f t="shared" si="5"/>
        <v/>
      </c>
      <c r="R12" s="19" t="str">
        <f t="shared" si="6"/>
        <v/>
      </c>
      <c r="S12" s="19" t="str">
        <f t="shared" si="7"/>
        <v/>
      </c>
      <c r="T12" s="19" t="str">
        <f t="shared" si="8"/>
        <v/>
      </c>
      <c r="U12" s="19" t="str">
        <f t="shared" si="9"/>
        <v/>
      </c>
      <c r="V12" s="19" t="str">
        <f t="shared" si="10"/>
        <v/>
      </c>
      <c r="W12" s="19" t="str">
        <f t="shared" si="11"/>
        <v/>
      </c>
    </row>
    <row r="13" ht="22" customHeight="1" spans="1:23">
      <c r="A13" s="14"/>
      <c r="B13" s="14"/>
      <c r="C13" s="14"/>
      <c r="D13" s="15"/>
      <c r="E13" s="15"/>
      <c r="F13" s="16"/>
      <c r="G13" s="32"/>
      <c r="H13" s="16"/>
      <c r="I13" s="17"/>
      <c r="J13" s="16"/>
      <c r="K13" s="18"/>
      <c r="L13" s="19" t="str">
        <f t="shared" si="0"/>
        <v/>
      </c>
      <c r="M13" s="20" t="str">
        <f t="shared" si="1"/>
        <v/>
      </c>
      <c r="N13" s="19" t="str">
        <f t="shared" si="2"/>
        <v/>
      </c>
      <c r="O13" s="19" t="str">
        <f t="shared" si="3"/>
        <v/>
      </c>
      <c r="P13" s="19" t="str">
        <f t="shared" si="4"/>
        <v/>
      </c>
      <c r="Q13" s="19" t="str">
        <f t="shared" si="5"/>
        <v/>
      </c>
      <c r="R13" s="19" t="str">
        <f t="shared" si="6"/>
        <v/>
      </c>
      <c r="S13" s="19" t="str">
        <f t="shared" si="7"/>
        <v/>
      </c>
      <c r="T13" s="19" t="str">
        <f t="shared" si="8"/>
        <v/>
      </c>
      <c r="U13" s="19" t="str">
        <f t="shared" si="9"/>
        <v/>
      </c>
      <c r="V13" s="19" t="str">
        <f t="shared" si="10"/>
        <v/>
      </c>
      <c r="W13" s="19" t="str">
        <f t="shared" si="11"/>
        <v/>
      </c>
    </row>
    <row r="14" ht="22" customHeight="1" spans="1:23">
      <c r="A14" s="14"/>
      <c r="B14" s="14"/>
      <c r="C14" s="14"/>
      <c r="D14" s="15"/>
      <c r="E14" s="15"/>
      <c r="F14" s="16"/>
      <c r="G14" s="32"/>
      <c r="H14" s="16"/>
      <c r="I14" s="17"/>
      <c r="J14" s="16"/>
      <c r="K14" s="18"/>
      <c r="L14" s="19" t="str">
        <f t="shared" si="0"/>
        <v/>
      </c>
      <c r="M14" s="20" t="str">
        <f t="shared" si="1"/>
        <v/>
      </c>
      <c r="N14" s="19" t="str">
        <f t="shared" si="2"/>
        <v/>
      </c>
      <c r="O14" s="19" t="str">
        <f t="shared" si="3"/>
        <v/>
      </c>
      <c r="P14" s="19" t="str">
        <f t="shared" si="4"/>
        <v/>
      </c>
      <c r="Q14" s="19" t="str">
        <f t="shared" si="5"/>
        <v/>
      </c>
      <c r="R14" s="19" t="str">
        <f t="shared" si="6"/>
        <v/>
      </c>
      <c r="S14" s="19" t="str">
        <f t="shared" si="7"/>
        <v/>
      </c>
      <c r="T14" s="19" t="str">
        <f t="shared" si="8"/>
        <v/>
      </c>
      <c r="U14" s="19" t="str">
        <f t="shared" si="9"/>
        <v/>
      </c>
      <c r="V14" s="19" t="str">
        <f t="shared" si="10"/>
        <v/>
      </c>
      <c r="W14" s="19" t="str">
        <f t="shared" si="11"/>
        <v/>
      </c>
    </row>
    <row r="15" ht="24" customHeight="1" spans="1:23">
      <c r="A15" s="21" t="s">
        <v>33</v>
      </c>
      <c r="B15" s="21"/>
      <c r="C15" s="21"/>
      <c r="D15" s="21"/>
      <c r="E15" s="21"/>
      <c r="F15" s="21"/>
      <c r="G15" s="21"/>
      <c r="H15" s="21"/>
      <c r="I15" s="21"/>
      <c r="J15" s="21"/>
      <c r="K15" s="22">
        <f t="shared" ref="K15:R15" si="12">SUM(K9:K14)</f>
        <v>4000</v>
      </c>
      <c r="L15" s="23"/>
      <c r="M15" s="23"/>
      <c r="N15" s="22">
        <f t="shared" si="12"/>
        <v>39.6</v>
      </c>
      <c r="O15" s="22">
        <f t="shared" si="12"/>
        <v>1.39</v>
      </c>
      <c r="P15" s="22">
        <f t="shared" si="12"/>
        <v>0</v>
      </c>
      <c r="Q15" s="22">
        <f t="shared" si="12"/>
        <v>0</v>
      </c>
      <c r="R15" s="22">
        <f t="shared" si="12"/>
        <v>1.39</v>
      </c>
      <c r="S15" s="23"/>
      <c r="T15" s="23"/>
      <c r="U15" s="23"/>
      <c r="V15" s="22">
        <f>SUM(V9:V14)</f>
        <v>631.8</v>
      </c>
      <c r="W15" s="22">
        <f>SUM(W9:W14)</f>
        <v>3327.21</v>
      </c>
    </row>
    <row r="16" s="1" customFormat="1" ht="39.75" customHeight="1" spans="1:23">
      <c r="A16" s="33" t="s">
        <v>58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4"/>
      <c r="O16" s="34"/>
      <c r="P16" s="34"/>
      <c r="Q16" s="34"/>
      <c r="R16" s="34"/>
      <c r="S16" s="34"/>
      <c r="T16" s="34"/>
      <c r="U16" s="34"/>
      <c r="V16" s="34"/>
      <c r="W16" s="34"/>
    </row>
    <row r="17" s="1" customFormat="1"/>
    <row r="18" s="1" customFormat="1" ht="24" customHeight="1" spans="1:17">
      <c r="E18" s="35" t="s">
        <v>35</v>
      </c>
      <c r="I18" s="35"/>
      <c r="J18" s="35"/>
      <c r="L18" s="35"/>
      <c r="M18" s="35"/>
      <c r="N18" s="35"/>
      <c r="O18" s="35"/>
      <c r="Q18" s="35" t="s">
        <v>36</v>
      </c>
    </row>
    <row r="19" customFormat="1"/>
    <row r="20" customFormat="1" ht="18" customHeight="1" spans="1:17">
      <c r="A20" s="27" t="s">
        <v>37</v>
      </c>
      <c r="B20" s="27"/>
      <c r="C20" s="27"/>
      <c r="D20" s="27"/>
      <c r="E20" s="27"/>
    </row>
    <row r="21" customFormat="1" ht="30" customHeight="1" spans="1:17">
      <c r="A21" s="28" t="s">
        <v>38</v>
      </c>
      <c r="B21" s="28"/>
      <c r="C21" s="28"/>
      <c r="D21" s="28"/>
      <c r="E21" s="28"/>
    </row>
    <row r="22" customFormat="1" ht="30" customHeight="1" spans="1:17">
      <c r="A22" s="28" t="s">
        <v>39</v>
      </c>
      <c r="B22" s="28"/>
      <c r="C22" s="28"/>
      <c r="D22" s="28"/>
      <c r="E22" s="28"/>
    </row>
    <row r="23" customFormat="1" ht="30" customHeight="1" spans="1:17">
      <c r="A23" s="28" t="s">
        <v>40</v>
      </c>
      <c r="B23" s="28"/>
      <c r="C23" s="28"/>
      <c r="D23" s="28"/>
      <c r="E23" s="28"/>
    </row>
    <row r="24" customFormat="1" ht="30" customHeight="1" spans="1:17">
      <c r="A24" s="28" t="s">
        <v>41</v>
      </c>
      <c r="B24" s="28"/>
      <c r="C24" s="28"/>
      <c r="D24" s="28"/>
      <c r="E24" s="28"/>
    </row>
    <row r="25" customFormat="1" ht="30" customHeight="1" spans="1:17">
      <c r="A25" s="28" t="s">
        <v>42</v>
      </c>
      <c r="B25" s="28"/>
      <c r="C25" s="28"/>
      <c r="D25" s="28"/>
      <c r="E25" s="28"/>
    </row>
    <row r="26" customFormat="1" spans="1:17">
      <c r="A26" s="29" t="s">
        <v>43</v>
      </c>
      <c r="B26" s="29"/>
      <c r="C26" s="29"/>
      <c r="D26" s="29"/>
    </row>
    <row r="27" customFormat="1" spans="1:17">
      <c r="A27" s="29"/>
      <c r="B27" s="29"/>
      <c r="C27" s="29"/>
      <c r="D27" s="29"/>
    </row>
  </sheetData>
  <mergeCells count="13">
    <mergeCell ref="A1:W1"/>
    <mergeCell ref="A2:W2"/>
    <mergeCell ref="A6:W6"/>
    <mergeCell ref="B7:W7"/>
    <mergeCell ref="A15:J15"/>
    <mergeCell ref="A16:W16"/>
    <mergeCell ref="A20:W20"/>
    <mergeCell ref="A21:W21"/>
    <mergeCell ref="A22:W22"/>
    <mergeCell ref="A23:W23"/>
    <mergeCell ref="A24:W24"/>
    <mergeCell ref="A25:W25"/>
    <mergeCell ref="G4:G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topLeftCell="A6" workbookViewId="0">
      <selection activeCell="G17" sqref="G17"/>
    </sheetView>
  </sheetViews>
  <sheetFormatPr defaultColWidth="8" defaultRowHeight="14.25"/>
  <cols>
    <col min="1" max="1" width="15.375" customWidth="1"/>
    <col min="2" max="2" width="19.5" customWidth="1"/>
    <col min="3" max="5" width="10" customWidth="1"/>
    <col min="6" max="6" width="20" customWidth="1"/>
    <col min="7" max="7" width="16" customWidth="1"/>
    <col min="8" max="8" width="13" customWidth="1"/>
    <col min="9" max="9" width="12" hidden="1" customWidth="1"/>
    <col min="10" max="10" width="10" hidden="1" customWidth="1"/>
    <col min="11" max="12" width="11" customWidth="1"/>
    <col min="13" max="13" width="12.375" customWidth="1"/>
    <col min="14" max="14" width="16.25" customWidth="1"/>
    <col min="15" max="15" width="11" hidden="1" customWidth="1"/>
    <col min="16" max="18" width="12" hidden="1" customWidth="1"/>
    <col min="19" max="19" width="15.125" customWidth="1"/>
    <col min="20" max="20" width="13" customWidth="1"/>
  </cols>
  <sheetData>
    <row r="1" customFormat="1" ht="28" hidden="1" customHeight="1" spans="1:20">
      <c r="A1" s="4" t="s">
        <v>0</v>
      </c>
      <c r="B1" s="4"/>
    </row>
    <row r="2" customFormat="1" ht="30" hidden="1" customHeight="1" spans="1:20">
      <c r="A2" s="5" t="s">
        <v>1</v>
      </c>
      <c r="B2" s="5"/>
    </row>
    <row r="3" hidden="1"/>
    <row r="4" customFormat="1" ht="20" hidden="1" customHeight="1" spans="1:20">
      <c r="D4" s="6" t="s">
        <v>2</v>
      </c>
      <c r="E4" s="7" t="s">
        <v>3</v>
      </c>
      <c r="F4" s="8">
        <v>0.01</v>
      </c>
      <c r="G4" s="7" t="s">
        <v>4</v>
      </c>
      <c r="H4" s="8">
        <v>0.07</v>
      </c>
      <c r="I4" s="7" t="s">
        <v>5</v>
      </c>
      <c r="J4" s="8">
        <v>0.5</v>
      </c>
    </row>
    <row r="5" customFormat="1" ht="20" hidden="1" customHeight="1" spans="1:20">
      <c r="E5" s="7" t="s">
        <v>6</v>
      </c>
      <c r="F5" s="9">
        <v>1000</v>
      </c>
      <c r="G5" s="7" t="s">
        <v>7</v>
      </c>
      <c r="H5" s="8">
        <v>0</v>
      </c>
      <c r="I5" s="7" t="s">
        <v>8</v>
      </c>
      <c r="J5" s="8">
        <v>0</v>
      </c>
    </row>
    <row r="6" s="1" customFormat="1" ht="43.5" customHeight="1" spans="1:20">
      <c r="A6" s="10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="1" customFormat="1" ht="34.5" customHeight="1" spans="1:20">
      <c r="A7" s="11" t="s">
        <v>60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ht="38" customHeight="1" spans="1:20">
      <c r="A8" s="12" t="s">
        <v>61</v>
      </c>
      <c r="B8" s="12" t="s">
        <v>62</v>
      </c>
      <c r="C8" s="12" t="s">
        <v>13</v>
      </c>
      <c r="D8" s="12" t="s">
        <v>12</v>
      </c>
      <c r="E8" s="12" t="s">
        <v>63</v>
      </c>
      <c r="F8" s="12" t="s">
        <v>17</v>
      </c>
      <c r="G8" s="12" t="s">
        <v>46</v>
      </c>
      <c r="H8" s="12" t="s">
        <v>18</v>
      </c>
      <c r="I8" s="13" t="s">
        <v>19</v>
      </c>
      <c r="J8" s="13" t="s">
        <v>20</v>
      </c>
      <c r="K8" s="13" t="s">
        <v>21</v>
      </c>
      <c r="L8" s="13" t="s">
        <v>22</v>
      </c>
      <c r="M8" s="13" t="s">
        <v>23</v>
      </c>
      <c r="N8" s="13" t="s">
        <v>24</v>
      </c>
      <c r="O8" s="13" t="s">
        <v>25</v>
      </c>
      <c r="P8" s="13" t="s">
        <v>26</v>
      </c>
      <c r="Q8" s="13" t="s">
        <v>27</v>
      </c>
      <c r="R8" s="13" t="s">
        <v>28</v>
      </c>
      <c r="S8" s="13" t="s">
        <v>29</v>
      </c>
      <c r="T8" s="13" t="s">
        <v>30</v>
      </c>
    </row>
    <row r="9" ht="22" customHeight="1" spans="1:20">
      <c r="A9" s="14"/>
      <c r="B9" s="15"/>
      <c r="C9" s="16"/>
      <c r="D9" s="16"/>
      <c r="E9" s="16"/>
      <c r="F9" s="17"/>
      <c r="G9" s="16"/>
      <c r="H9" s="18"/>
      <c r="I9" s="19" t="str">
        <f t="shared" ref="I9:I14" si="0">IF(H9="","",H9/(1+$F$4))</f>
        <v/>
      </c>
      <c r="J9" s="20" t="str">
        <f t="shared" ref="J9:J14" si="1">IF(H9="","",IF(I9&gt;=$F$5,"是","否"))</f>
        <v/>
      </c>
      <c r="K9" s="19" t="str">
        <f t="shared" ref="K9:K14" si="2">IF(H9="","",IF(I9&gt;=$F$5,ROUND(I9*$F$4,2),0))</f>
        <v/>
      </c>
      <c r="L9" s="19" t="str">
        <f t="shared" ref="L9:L14" si="3">IF(H9="","",ROUND(K9*$H$4*$J$4,2))</f>
        <v/>
      </c>
      <c r="M9" s="19" t="str">
        <f t="shared" ref="M9:M14" si="4">IF(H9="","",0)</f>
        <v/>
      </c>
      <c r="N9" s="19" t="str">
        <f t="shared" ref="N9:N14" si="5">IF(H9="","",0)</f>
        <v/>
      </c>
      <c r="O9" s="19" t="str">
        <f t="shared" ref="O9:O14" si="6">IF(H9="","",ROUND(L9+M9+N9,2))</f>
        <v/>
      </c>
      <c r="P9" s="19" t="str">
        <f t="shared" ref="P9:P14" si="7">IF(H9="","",IF(I9&gt;=$F$5,I9,H9))</f>
        <v/>
      </c>
      <c r="Q9" s="19" t="str">
        <f t="shared" ref="Q9:Q14" si="8">IF(H9="","",IF(P9&lt;=4000,800,ROUND(P9*0.2,2)))</f>
        <v/>
      </c>
      <c r="R9" s="19" t="str">
        <f t="shared" ref="R9:R14" si="9">IF(H9="","",MAX(0,ROUND(P9-O9-Q9,2)))</f>
        <v/>
      </c>
      <c r="S9" s="19" t="str">
        <f t="shared" ref="S9:S14" si="10">IF(H9="","",IF(R9&lt;=0,0,IF(R9&lt;=20000,ROUND(R9*0.2,2),IF(R9&lt;=50000,ROUND(R9*0.3-2000,2),ROUND(R9*0.4-7000,2)))))</f>
        <v/>
      </c>
      <c r="T9" s="19" t="str">
        <f t="shared" ref="T9:T14" si="11">IF(H9="","",ROUND(H9-K9-O9-S9,2))</f>
        <v/>
      </c>
    </row>
    <row r="10" ht="22" customHeight="1" spans="1:20">
      <c r="A10" s="14"/>
      <c r="B10" s="15"/>
      <c r="C10" s="16"/>
      <c r="D10" s="16"/>
      <c r="E10" s="16"/>
      <c r="F10" s="17"/>
      <c r="G10" s="16"/>
      <c r="H10" s="18"/>
      <c r="I10" s="19" t="str">
        <f t="shared" si="0"/>
        <v/>
      </c>
      <c r="J10" s="20" t="str">
        <f t="shared" si="1"/>
        <v/>
      </c>
      <c r="K10" s="19" t="str">
        <f t="shared" si="2"/>
        <v/>
      </c>
      <c r="L10" s="19" t="str">
        <f t="shared" si="3"/>
        <v/>
      </c>
      <c r="M10" s="19" t="str">
        <f t="shared" si="4"/>
        <v/>
      </c>
      <c r="N10" s="19" t="str">
        <f t="shared" si="5"/>
        <v/>
      </c>
      <c r="O10" s="19" t="str">
        <f t="shared" si="6"/>
        <v/>
      </c>
      <c r="P10" s="19" t="str">
        <f t="shared" si="7"/>
        <v/>
      </c>
      <c r="Q10" s="19" t="str">
        <f t="shared" si="8"/>
        <v/>
      </c>
      <c r="R10" s="19" t="str">
        <f t="shared" si="9"/>
        <v/>
      </c>
      <c r="S10" s="19" t="str">
        <f t="shared" si="10"/>
        <v/>
      </c>
      <c r="T10" s="19" t="str">
        <f t="shared" si="11"/>
        <v/>
      </c>
    </row>
    <row r="11" ht="22" customHeight="1" spans="1:20">
      <c r="A11" s="14"/>
      <c r="B11" s="15"/>
      <c r="C11" s="16"/>
      <c r="D11" s="16"/>
      <c r="E11" s="16"/>
      <c r="F11" s="17"/>
      <c r="G11" s="16"/>
      <c r="H11" s="18"/>
      <c r="I11" s="19" t="str">
        <f t="shared" si="0"/>
        <v/>
      </c>
      <c r="J11" s="20" t="str">
        <f t="shared" si="1"/>
        <v/>
      </c>
      <c r="K11" s="19" t="str">
        <f t="shared" si="2"/>
        <v/>
      </c>
      <c r="L11" s="19" t="str">
        <f t="shared" si="3"/>
        <v/>
      </c>
      <c r="M11" s="19" t="str">
        <f t="shared" si="4"/>
        <v/>
      </c>
      <c r="N11" s="19" t="str">
        <f t="shared" si="5"/>
        <v/>
      </c>
      <c r="O11" s="19" t="str">
        <f t="shared" si="6"/>
        <v/>
      </c>
      <c r="P11" s="19" t="str">
        <f t="shared" si="7"/>
        <v/>
      </c>
      <c r="Q11" s="19" t="str">
        <f t="shared" si="8"/>
        <v/>
      </c>
      <c r="R11" s="19" t="str">
        <f t="shared" si="9"/>
        <v/>
      </c>
      <c r="S11" s="19" t="str">
        <f t="shared" si="10"/>
        <v/>
      </c>
      <c r="T11" s="19" t="str">
        <f t="shared" si="11"/>
        <v/>
      </c>
    </row>
    <row r="12" ht="22" customHeight="1" spans="1:20">
      <c r="A12" s="14"/>
      <c r="B12" s="15"/>
      <c r="C12" s="16"/>
      <c r="D12" s="16"/>
      <c r="E12" s="16"/>
      <c r="F12" s="17"/>
      <c r="G12" s="16"/>
      <c r="H12" s="18"/>
      <c r="I12" s="19" t="str">
        <f t="shared" si="0"/>
        <v/>
      </c>
      <c r="J12" s="20" t="str">
        <f t="shared" si="1"/>
        <v/>
      </c>
      <c r="K12" s="19" t="str">
        <f t="shared" si="2"/>
        <v/>
      </c>
      <c r="L12" s="19" t="str">
        <f t="shared" si="3"/>
        <v/>
      </c>
      <c r="M12" s="19" t="str">
        <f t="shared" si="4"/>
        <v/>
      </c>
      <c r="N12" s="19" t="str">
        <f t="shared" si="5"/>
        <v/>
      </c>
      <c r="O12" s="19" t="str">
        <f t="shared" si="6"/>
        <v/>
      </c>
      <c r="P12" s="19" t="str">
        <f t="shared" si="7"/>
        <v/>
      </c>
      <c r="Q12" s="19" t="str">
        <f t="shared" si="8"/>
        <v/>
      </c>
      <c r="R12" s="19" t="str">
        <f t="shared" si="9"/>
        <v/>
      </c>
      <c r="S12" s="19" t="str">
        <f t="shared" si="10"/>
        <v/>
      </c>
      <c r="T12" s="19" t="str">
        <f t="shared" si="11"/>
        <v/>
      </c>
    </row>
    <row r="13" ht="22" customHeight="1" spans="1:20">
      <c r="A13" s="14"/>
      <c r="B13" s="15"/>
      <c r="C13" s="16"/>
      <c r="D13" s="16"/>
      <c r="E13" s="16"/>
      <c r="F13" s="17"/>
      <c r="G13" s="16"/>
      <c r="H13" s="18"/>
      <c r="I13" s="19" t="str">
        <f t="shared" si="0"/>
        <v/>
      </c>
      <c r="J13" s="20" t="str">
        <f t="shared" si="1"/>
        <v/>
      </c>
      <c r="K13" s="19" t="str">
        <f t="shared" si="2"/>
        <v/>
      </c>
      <c r="L13" s="19" t="str">
        <f t="shared" si="3"/>
        <v/>
      </c>
      <c r="M13" s="19" t="str">
        <f t="shared" si="4"/>
        <v/>
      </c>
      <c r="N13" s="19" t="str">
        <f t="shared" si="5"/>
        <v/>
      </c>
      <c r="O13" s="19" t="str">
        <f t="shared" si="6"/>
        <v/>
      </c>
      <c r="P13" s="19" t="str">
        <f t="shared" si="7"/>
        <v/>
      </c>
      <c r="Q13" s="19" t="str">
        <f t="shared" si="8"/>
        <v/>
      </c>
      <c r="R13" s="19" t="str">
        <f t="shared" si="9"/>
        <v/>
      </c>
      <c r="S13" s="19" t="str">
        <f t="shared" si="10"/>
        <v/>
      </c>
      <c r="T13" s="19" t="str">
        <f t="shared" si="11"/>
        <v/>
      </c>
    </row>
    <row r="14" ht="22" customHeight="1" spans="1:20">
      <c r="A14" s="14"/>
      <c r="B14" s="15"/>
      <c r="C14" s="16"/>
      <c r="D14" s="16"/>
      <c r="E14" s="16"/>
      <c r="F14" s="17"/>
      <c r="G14" s="16"/>
      <c r="H14" s="18"/>
      <c r="I14" s="19" t="str">
        <f t="shared" si="0"/>
        <v/>
      </c>
      <c r="J14" s="20" t="str">
        <f t="shared" si="1"/>
        <v/>
      </c>
      <c r="K14" s="19" t="str">
        <f t="shared" si="2"/>
        <v/>
      </c>
      <c r="L14" s="19" t="str">
        <f t="shared" si="3"/>
        <v/>
      </c>
      <c r="M14" s="19" t="str">
        <f t="shared" si="4"/>
        <v/>
      </c>
      <c r="N14" s="19" t="str">
        <f t="shared" si="5"/>
        <v/>
      </c>
      <c r="O14" s="19" t="str">
        <f t="shared" si="6"/>
        <v/>
      </c>
      <c r="P14" s="19" t="str">
        <f t="shared" si="7"/>
        <v/>
      </c>
      <c r="Q14" s="19" t="str">
        <f t="shared" si="8"/>
        <v/>
      </c>
      <c r="R14" s="19" t="str">
        <f t="shared" si="9"/>
        <v/>
      </c>
      <c r="S14" s="19" t="str">
        <f t="shared" si="10"/>
        <v/>
      </c>
      <c r="T14" s="19" t="str">
        <f t="shared" si="11"/>
        <v/>
      </c>
    </row>
    <row r="15" ht="24" customHeight="1" spans="1:20">
      <c r="A15" s="21" t="s">
        <v>33</v>
      </c>
      <c r="B15" s="21"/>
      <c r="C15" s="21"/>
      <c r="D15" s="21"/>
      <c r="E15" s="21"/>
      <c r="F15" s="21"/>
      <c r="G15" s="21"/>
      <c r="H15" s="22">
        <f t="shared" ref="H15:O15" si="12">SUM(H9:H14)</f>
        <v>0</v>
      </c>
      <c r="I15" s="23"/>
      <c r="J15" s="23"/>
      <c r="K15" s="22">
        <f t="shared" si="12"/>
        <v>0</v>
      </c>
      <c r="L15" s="22">
        <f t="shared" si="12"/>
        <v>0</v>
      </c>
      <c r="M15" s="22">
        <f t="shared" si="12"/>
        <v>0</v>
      </c>
      <c r="N15" s="22">
        <f t="shared" si="12"/>
        <v>0</v>
      </c>
      <c r="O15" s="22">
        <f t="shared" si="12"/>
        <v>0</v>
      </c>
      <c r="P15" s="23"/>
      <c r="Q15" s="23"/>
      <c r="R15" s="23"/>
      <c r="S15" s="22">
        <f>SUM(S9:S14)</f>
        <v>0</v>
      </c>
      <c r="T15" s="22">
        <f>SUM(T9:T14)</f>
        <v>0</v>
      </c>
    </row>
    <row r="16" s="1" customFormat="1" ht="76" customHeight="1" spans="1:20">
      <c r="A16" s="24" t="s">
        <v>64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="2" customFormat="1" ht="20.25" spans="1:10">
      <c r="A17" s="25" t="s">
        <v>65</v>
      </c>
      <c r="B17" s="25"/>
      <c r="C17" s="25"/>
      <c r="D17" s="25"/>
      <c r="E17" s="25"/>
      <c r="F17" s="25"/>
      <c r="G17" s="25"/>
      <c r="H17" s="25"/>
      <c r="I17" s="25"/>
      <c r="J17" s="25"/>
    </row>
    <row r="18" s="3" customFormat="1" ht="20.25" spans="1:10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20" customFormat="1" ht="18" customHeight="1" spans="1:10">
      <c r="A20" s="27" t="s">
        <v>37</v>
      </c>
      <c r="B20" s="27"/>
    </row>
    <row r="21" customFormat="1" ht="30" customHeight="1" spans="1:10">
      <c r="A21" s="28" t="s">
        <v>38</v>
      </c>
      <c r="B21" s="28"/>
    </row>
    <row r="22" customFormat="1" ht="30" customHeight="1" spans="1:10">
      <c r="A22" s="28" t="s">
        <v>39</v>
      </c>
      <c r="B22" s="28"/>
    </row>
    <row r="23" customFormat="1" ht="30" customHeight="1" spans="1:10">
      <c r="A23" s="28" t="s">
        <v>40</v>
      </c>
      <c r="B23" s="28"/>
    </row>
    <row r="24" customFormat="1" ht="30" customHeight="1" spans="1:10">
      <c r="A24" s="28" t="s">
        <v>41</v>
      </c>
      <c r="B24" s="28"/>
    </row>
    <row r="25" customFormat="1" ht="30" customHeight="1" spans="1:10">
      <c r="A25" s="28" t="s">
        <v>42</v>
      </c>
      <c r="B25" s="28"/>
    </row>
    <row r="26" customFormat="1" spans="1:10">
      <c r="A26" s="29" t="s">
        <v>43</v>
      </c>
    </row>
    <row r="27" customFormat="1" spans="1:10">
      <c r="A27" s="29"/>
    </row>
  </sheetData>
  <mergeCells count="13">
    <mergeCell ref="A1:T1"/>
    <mergeCell ref="A2:T2"/>
    <mergeCell ref="A6:T6"/>
    <mergeCell ref="A7:T7"/>
    <mergeCell ref="A15:G15"/>
    <mergeCell ref="A16:T16"/>
    <mergeCell ref="A20:T20"/>
    <mergeCell ref="A21:T21"/>
    <mergeCell ref="A22:T22"/>
    <mergeCell ref="A23:T23"/>
    <mergeCell ref="A24:T24"/>
    <mergeCell ref="A25:T25"/>
    <mergeCell ref="D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专家咨询费发放</vt:lpstr>
      <vt:lpstr>专家咨询签到表</vt:lpstr>
      <vt:lpstr>授课费发放</vt:lpstr>
      <vt:lpstr>普通临时劳务费发放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王子奇</cp:lastModifiedBy>
  <dcterms:created xsi:type="dcterms:W3CDTF">2026-10-27T06:59:00Z</dcterms:created>
  <dcterms:modified xsi:type="dcterms:W3CDTF">2026-10-27T09:39:13Z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{"Label":"1","ContentProducer":"001191110102MACQD9K64010000","ProduceID":"7701238715389709548","ReservedCode1":"","ContentPropagator":"","PropagateID":"","ReservedCode2":""}</vt:lpwstr>
  </property>
  <property fmtid="{D5CDD505-2E9C-101B-9397-08002B2CF9AE}" pid="3" name="ICV">
    <vt:lpwstr>7D0C68D04D5F41F1928BB2291CF228CA_13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